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6 ENCUESTA DE HOGARES\"/>
    </mc:Choice>
  </mc:AlternateContent>
  <bookViews>
    <workbookView xWindow="0" yWindow="0" windowWidth="20490" windowHeight="7650"/>
  </bookViews>
  <sheets>
    <sheet name="3-6-5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H24" i="1"/>
  <c r="M23" i="1"/>
  <c r="H23" i="1"/>
  <c r="M22" i="1"/>
  <c r="H22" i="1"/>
  <c r="M21" i="1"/>
  <c r="H21" i="1"/>
  <c r="M20" i="1"/>
  <c r="H20" i="1"/>
  <c r="H13" i="1"/>
</calcChain>
</file>

<file path=xl/sharedStrings.xml><?xml version="1.0" encoding="utf-8"?>
<sst xmlns="http://schemas.openxmlformats.org/spreadsheetml/2006/main" count="32" uniqueCount="21">
  <si>
    <t xml:space="preserve">3.6.5.2_ Población desocupada total y con ocupación anterior, según tipo de desocupado y </t>
  </si>
  <si>
    <t xml:space="preserve">              tiempo de finalización del último trabajo. Aglomerado Salta . Año 2020-2023 por Trimestre</t>
  </si>
  <si>
    <t>Tipo y tiempo 
de la desocupación</t>
  </si>
  <si>
    <t>1° Trimestre</t>
  </si>
  <si>
    <t>2° Trimestre</t>
  </si>
  <si>
    <t>3° Trimestre</t>
  </si>
  <si>
    <t>4° Trimestre</t>
  </si>
  <si>
    <t>Población Desocupada</t>
  </si>
  <si>
    <t>Total ( en  % )</t>
  </si>
  <si>
    <t>Tipo de desocupado</t>
  </si>
  <si>
    <t>Nuevo trabajador</t>
  </si>
  <si>
    <t>Antiguo trabajador</t>
  </si>
  <si>
    <t xml:space="preserve">Población desocupada con </t>
  </si>
  <si>
    <t>ocupación anterior</t>
  </si>
  <si>
    <t>Tiempo de finalización último trabajo</t>
  </si>
  <si>
    <t>Menos de 1 mes</t>
  </si>
  <si>
    <t>de 1 a 3 meses</t>
  </si>
  <si>
    <t>más de 3 meses a 6 meses</t>
  </si>
  <si>
    <t>más de 6 meses a 12 meses</t>
  </si>
  <si>
    <t>más de 1 año a 3 años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</si>
  <si>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Estadísticas en base a datos de EPH INDEC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</si>
</sst>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;[Red]0.0"/>
    <numFmt numFmtId="166" formatCode="#,##0.0"/>
  </numFmts>
  <fonts count="3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quotePrefix="1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1" fillId="0" borderId="7" xfId="0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2" fillId="0" borderId="7" xfId="0" applyFont="1" applyFill="1" applyBorder="1"/>
    <xf numFmtId="0" fontId="2" fillId="0" borderId="0" xfId="0" applyFont="1" applyAlignment="1">
      <alignment horizontal="right" vertical="top" wrapText="1"/>
    </xf>
    <xf numFmtId="3" fontId="2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6" fontId="2" fillId="0" borderId="0" xfId="0" applyNumberFormat="1" applyFont="1" applyFill="1"/>
    <xf numFmtId="3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Fill="1"/>
    <xf numFmtId="164" fontId="2" fillId="0" borderId="0" xfId="0" applyNumberFormat="1" applyFont="1" applyFill="1" applyBorder="1"/>
    <xf numFmtId="0" fontId="2" fillId="0" borderId="8" xfId="0" applyFont="1" applyFill="1" applyBorder="1"/>
    <xf numFmtId="164" fontId="2" fillId="0" borderId="9" xfId="0" applyNumberFormat="1" applyFont="1" applyFill="1" applyBorder="1"/>
    <xf numFmtId="166" fontId="2" fillId="0" borderId="9" xfId="0" applyNumberFormat="1" applyFont="1" applyFill="1" applyBorder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view="pageLayout" zoomScaleNormal="100" workbookViewId="0">
      <selection activeCell="Q17" sqref="Q17"/>
    </sheetView>
  </sheetViews>
  <sheetFormatPr baseColWidth="10" defaultColWidth="11.42578125" defaultRowHeight="11.25" x14ac:dyDescent="0.2"/>
  <cols>
    <col min="1" max="1" width="30.28515625" style="2" bestFit="1" customWidth="1"/>
    <col min="2" max="16" width="10.85546875" style="2" customWidth="1"/>
    <col min="17" max="16384" width="11.42578125" style="2"/>
  </cols>
  <sheetData>
    <row r="1" spans="1:15" x14ac:dyDescent="0.2">
      <c r="A1" s="1" t="s">
        <v>0</v>
      </c>
    </row>
    <row r="2" spans="1:15" x14ac:dyDescent="0.2">
      <c r="A2" s="3" t="s">
        <v>1</v>
      </c>
    </row>
    <row r="4" spans="1:15" x14ac:dyDescent="0.2">
      <c r="A4" s="27" t="s">
        <v>2</v>
      </c>
      <c r="B4" s="29">
        <v>2020</v>
      </c>
      <c r="C4" s="30"/>
      <c r="D4" s="30"/>
      <c r="E4" s="31"/>
      <c r="F4" s="32">
        <v>2021</v>
      </c>
      <c r="G4" s="33"/>
      <c r="H4" s="33"/>
      <c r="I4" s="34"/>
      <c r="J4" s="32">
        <v>2022</v>
      </c>
      <c r="K4" s="33"/>
      <c r="L4" s="33"/>
      <c r="M4" s="34"/>
      <c r="N4" s="32">
        <v>2023</v>
      </c>
      <c r="O4" s="34"/>
    </row>
    <row r="5" spans="1:15" x14ac:dyDescent="0.2">
      <c r="A5" s="28"/>
      <c r="B5" s="4" t="s">
        <v>3</v>
      </c>
      <c r="C5" s="4" t="s">
        <v>4</v>
      </c>
      <c r="D5" s="4" t="s">
        <v>5</v>
      </c>
      <c r="E5" s="4" t="s">
        <v>6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3</v>
      </c>
      <c r="K5" s="5" t="s">
        <v>4</v>
      </c>
      <c r="L5" s="5" t="s">
        <v>5</v>
      </c>
      <c r="M5" s="5" t="s">
        <v>6</v>
      </c>
      <c r="N5" s="5" t="s">
        <v>3</v>
      </c>
      <c r="O5" s="5" t="s">
        <v>4</v>
      </c>
    </row>
    <row r="6" spans="1:15" ht="7.5" customHeight="1" x14ac:dyDescent="0.2">
      <c r="A6" s="6"/>
      <c r="E6" s="7"/>
      <c r="F6" s="7"/>
      <c r="G6" s="7"/>
      <c r="I6" s="7"/>
      <c r="J6" s="7"/>
      <c r="K6" s="7"/>
      <c r="L6" s="7"/>
      <c r="M6" s="7"/>
      <c r="N6" s="7"/>
      <c r="O6" s="7"/>
    </row>
    <row r="7" spans="1:15" x14ac:dyDescent="0.2">
      <c r="A7" s="8" t="s">
        <v>7</v>
      </c>
      <c r="B7" s="9">
        <v>32233</v>
      </c>
      <c r="C7" s="9">
        <v>34468</v>
      </c>
      <c r="D7" s="10">
        <v>31271</v>
      </c>
      <c r="E7" s="11">
        <v>25667</v>
      </c>
      <c r="F7" s="11">
        <v>31977</v>
      </c>
      <c r="G7" s="11">
        <v>31460</v>
      </c>
      <c r="H7" s="12">
        <v>20524</v>
      </c>
      <c r="I7" s="11">
        <v>18467</v>
      </c>
      <c r="J7" s="11">
        <v>20794</v>
      </c>
      <c r="K7" s="11">
        <v>21832</v>
      </c>
      <c r="L7" s="11">
        <v>21617</v>
      </c>
      <c r="M7" s="11">
        <v>18521</v>
      </c>
      <c r="N7" s="11">
        <v>20314</v>
      </c>
      <c r="O7" s="11">
        <v>14946</v>
      </c>
    </row>
    <row r="8" spans="1:15" ht="5.0999999999999996" customHeight="1" x14ac:dyDescent="0.2">
      <c r="A8" s="13"/>
      <c r="D8" s="14"/>
      <c r="E8" s="14"/>
      <c r="F8" s="14"/>
      <c r="G8" s="14"/>
      <c r="H8" s="15"/>
      <c r="I8" s="14"/>
      <c r="J8" s="14"/>
      <c r="K8" s="14"/>
      <c r="L8" s="14"/>
      <c r="M8" s="14"/>
      <c r="N8" s="14"/>
      <c r="O8" s="14"/>
    </row>
    <row r="9" spans="1:15" x14ac:dyDescent="0.2">
      <c r="A9" s="8" t="s">
        <v>8</v>
      </c>
      <c r="B9" s="16">
        <v>100</v>
      </c>
      <c r="C9" s="16">
        <v>100</v>
      </c>
      <c r="D9" s="17">
        <v>100</v>
      </c>
      <c r="E9" s="17">
        <v>100</v>
      </c>
      <c r="F9" s="18">
        <v>100</v>
      </c>
      <c r="G9" s="18">
        <v>100</v>
      </c>
      <c r="H9" s="19">
        <v>100</v>
      </c>
      <c r="I9" s="18">
        <v>100</v>
      </c>
      <c r="J9" s="18">
        <v>100</v>
      </c>
      <c r="K9" s="18">
        <v>100</v>
      </c>
      <c r="L9" s="18">
        <v>100</v>
      </c>
      <c r="M9" s="18">
        <v>100</v>
      </c>
      <c r="N9" s="18">
        <v>100</v>
      </c>
      <c r="O9" s="18">
        <v>100</v>
      </c>
    </row>
    <row r="10" spans="1:15" ht="5.0999999999999996" customHeight="1" x14ac:dyDescent="0.2">
      <c r="A10" s="8"/>
      <c r="D10" s="14"/>
      <c r="E10" s="14"/>
      <c r="F10" s="14"/>
      <c r="G10" s="14"/>
      <c r="H10" s="19"/>
      <c r="I10" s="14"/>
      <c r="J10" s="14"/>
      <c r="K10" s="14"/>
      <c r="L10" s="14"/>
      <c r="M10" s="14"/>
      <c r="N10" s="14"/>
      <c r="O10" s="14"/>
    </row>
    <row r="11" spans="1:15" x14ac:dyDescent="0.2">
      <c r="A11" s="8" t="s">
        <v>9</v>
      </c>
      <c r="D11" s="14"/>
      <c r="E11" s="20"/>
      <c r="F11" s="14"/>
      <c r="G11" s="14"/>
      <c r="H11" s="19"/>
      <c r="I11" s="14"/>
      <c r="J11" s="14"/>
      <c r="K11" s="14"/>
      <c r="L11" s="14"/>
      <c r="M11" s="14"/>
      <c r="N11" s="14"/>
      <c r="O11" s="14"/>
    </row>
    <row r="12" spans="1:15" x14ac:dyDescent="0.2">
      <c r="A12" s="13" t="s">
        <v>10</v>
      </c>
      <c r="B12" s="7">
        <v>10.18</v>
      </c>
      <c r="C12" s="7">
        <v>5.47</v>
      </c>
      <c r="D12" s="18">
        <v>11.06</v>
      </c>
      <c r="E12" s="18">
        <v>4.34</v>
      </c>
      <c r="F12" s="18">
        <v>11</v>
      </c>
      <c r="G12" s="18">
        <v>11.68</v>
      </c>
      <c r="H12" s="19">
        <v>6.68</v>
      </c>
      <c r="I12" s="18">
        <v>7.17</v>
      </c>
      <c r="J12" s="18">
        <v>3.79</v>
      </c>
      <c r="K12" s="18">
        <v>6.8</v>
      </c>
      <c r="L12" s="18">
        <v>6.31</v>
      </c>
      <c r="M12" s="18">
        <v>7.35</v>
      </c>
      <c r="N12" s="18">
        <v>6.35</v>
      </c>
      <c r="O12" s="18">
        <v>12.11</v>
      </c>
    </row>
    <row r="13" spans="1:15" x14ac:dyDescent="0.2">
      <c r="A13" s="13" t="s">
        <v>11</v>
      </c>
      <c r="B13" s="7">
        <v>89.82</v>
      </c>
      <c r="C13" s="7">
        <v>94.53</v>
      </c>
      <c r="D13" s="18">
        <v>88.94</v>
      </c>
      <c r="E13" s="18">
        <v>95.65</v>
      </c>
      <c r="F13" s="18">
        <v>89</v>
      </c>
      <c r="G13" s="18">
        <v>88.33</v>
      </c>
      <c r="H13" s="19">
        <f>60.84+32.48</f>
        <v>93.32</v>
      </c>
      <c r="I13" s="18">
        <v>92.83</v>
      </c>
      <c r="J13" s="18">
        <v>96.2</v>
      </c>
      <c r="K13" s="18">
        <v>93.2</v>
      </c>
      <c r="L13" s="18">
        <v>93.68</v>
      </c>
      <c r="M13" s="18">
        <v>92.65</v>
      </c>
      <c r="N13" s="18">
        <v>93.65</v>
      </c>
      <c r="O13" s="18">
        <v>87.89</v>
      </c>
    </row>
    <row r="14" spans="1:15" ht="5.0999999999999996" customHeight="1" x14ac:dyDescent="0.2">
      <c r="A14" s="13"/>
      <c r="D14" s="14"/>
      <c r="E14" s="14"/>
      <c r="F14" s="14"/>
      <c r="G14" s="14"/>
      <c r="H14" s="15"/>
      <c r="I14" s="14"/>
      <c r="J14" s="14"/>
      <c r="K14" s="14"/>
      <c r="L14" s="14"/>
      <c r="M14" s="14"/>
      <c r="N14" s="14"/>
      <c r="O14" s="14"/>
    </row>
    <row r="15" spans="1:15" x14ac:dyDescent="0.2">
      <c r="A15" s="8" t="s">
        <v>12</v>
      </c>
      <c r="B15" s="9">
        <v>27088</v>
      </c>
      <c r="C15" s="9">
        <v>31846</v>
      </c>
      <c r="D15" s="9">
        <v>25999</v>
      </c>
      <c r="E15" s="9">
        <v>23999</v>
      </c>
      <c r="F15" s="11">
        <v>25932</v>
      </c>
      <c r="G15" s="11">
        <v>25996</v>
      </c>
      <c r="H15" s="9">
        <v>18298</v>
      </c>
      <c r="I15" s="11">
        <v>15854</v>
      </c>
      <c r="J15" s="11">
        <v>18051</v>
      </c>
      <c r="K15" s="11">
        <v>18245</v>
      </c>
      <c r="L15" s="11">
        <v>18174</v>
      </c>
      <c r="M15" s="11">
        <v>16639</v>
      </c>
      <c r="N15" s="11">
        <v>16905</v>
      </c>
      <c r="O15" s="11">
        <v>12984</v>
      </c>
    </row>
    <row r="16" spans="1:15" x14ac:dyDescent="0.2">
      <c r="A16" s="8" t="s">
        <v>13</v>
      </c>
      <c r="B16" s="9"/>
      <c r="C16" s="9"/>
      <c r="H16" s="15"/>
    </row>
    <row r="17" spans="1:15" ht="5.0999999999999996" customHeight="1" x14ac:dyDescent="0.2">
      <c r="A17" s="8"/>
      <c r="H17" s="15"/>
    </row>
    <row r="18" spans="1:15" x14ac:dyDescent="0.2">
      <c r="A18" s="8" t="s">
        <v>8</v>
      </c>
      <c r="B18" s="21">
        <v>100</v>
      </c>
      <c r="C18" s="21">
        <v>100</v>
      </c>
      <c r="D18" s="21">
        <v>100</v>
      </c>
      <c r="E18" s="21">
        <v>100</v>
      </c>
      <c r="F18" s="7">
        <v>100</v>
      </c>
      <c r="G18" s="7">
        <v>100</v>
      </c>
      <c r="H18" s="19">
        <v>100</v>
      </c>
      <c r="I18" s="7">
        <v>100</v>
      </c>
      <c r="J18" s="7">
        <v>100</v>
      </c>
      <c r="K18" s="7">
        <v>100</v>
      </c>
      <c r="L18" s="7">
        <v>100</v>
      </c>
      <c r="M18" s="7">
        <v>100</v>
      </c>
      <c r="N18" s="7">
        <v>100</v>
      </c>
      <c r="O18" s="7">
        <v>100</v>
      </c>
    </row>
    <row r="19" spans="1:15" x14ac:dyDescent="0.2">
      <c r="A19" s="8" t="s">
        <v>14</v>
      </c>
      <c r="F19" s="7"/>
      <c r="G19" s="7"/>
      <c r="H19" s="19"/>
      <c r="I19" s="7"/>
      <c r="J19" s="7"/>
      <c r="K19" s="7"/>
      <c r="L19" s="7"/>
      <c r="M19" s="7"/>
      <c r="N19" s="7"/>
      <c r="O19" s="7"/>
    </row>
    <row r="20" spans="1:15" x14ac:dyDescent="0.2">
      <c r="A20" s="13" t="s">
        <v>15</v>
      </c>
      <c r="B20" s="7">
        <v>27.74</v>
      </c>
      <c r="C20" s="7">
        <v>9.7799999999999994</v>
      </c>
      <c r="D20" s="7">
        <v>21.28</v>
      </c>
      <c r="E20" s="7">
        <v>16.48</v>
      </c>
      <c r="F20" s="7">
        <v>18.760000000000002</v>
      </c>
      <c r="G20" s="7">
        <v>16.010000000000002</v>
      </c>
      <c r="H20" s="19">
        <f>(2570/$H$15)*100</f>
        <v>14.045250847087113</v>
      </c>
      <c r="I20" s="7">
        <v>23.31</v>
      </c>
      <c r="J20" s="7">
        <v>28.39</v>
      </c>
      <c r="K20" s="7">
        <v>19.72</v>
      </c>
      <c r="L20" s="7">
        <v>22.36</v>
      </c>
      <c r="M20" s="7">
        <f>(2762/$M$15)*100</f>
        <v>16.59955526173448</v>
      </c>
      <c r="N20" s="7">
        <v>11.55</v>
      </c>
      <c r="O20" s="7">
        <v>35.92</v>
      </c>
    </row>
    <row r="21" spans="1:15" x14ac:dyDescent="0.2">
      <c r="A21" s="13" t="s">
        <v>16</v>
      </c>
      <c r="B21" s="7">
        <v>47.95</v>
      </c>
      <c r="C21" s="7">
        <v>49.03</v>
      </c>
      <c r="D21" s="7">
        <v>29.43</v>
      </c>
      <c r="E21" s="7">
        <v>32.97</v>
      </c>
      <c r="F21" s="7">
        <v>34.659999999999997</v>
      </c>
      <c r="G21" s="7">
        <v>40.659999999999997</v>
      </c>
      <c r="H21" s="19">
        <f>(8413/$H$15)*100</f>
        <v>45.977702481145485</v>
      </c>
      <c r="I21" s="7">
        <v>51.05</v>
      </c>
      <c r="J21" s="7">
        <v>41</v>
      </c>
      <c r="K21" s="7">
        <v>44.22</v>
      </c>
      <c r="L21" s="7">
        <v>42.03</v>
      </c>
      <c r="M21" s="7">
        <f>(7630/M15)*100</f>
        <v>45.856121161127476</v>
      </c>
      <c r="N21" s="7">
        <v>54.31</v>
      </c>
      <c r="O21" s="7">
        <v>39.380000000000003</v>
      </c>
    </row>
    <row r="22" spans="1:15" x14ac:dyDescent="0.2">
      <c r="A22" s="13" t="s">
        <v>17</v>
      </c>
      <c r="B22" s="7">
        <v>6.28</v>
      </c>
      <c r="C22" s="7">
        <v>26.87</v>
      </c>
      <c r="D22" s="7">
        <v>28.1</v>
      </c>
      <c r="E22" s="7">
        <v>13.14</v>
      </c>
      <c r="F22" s="7">
        <v>14.48</v>
      </c>
      <c r="G22" s="7">
        <v>16.899999999999999</v>
      </c>
      <c r="H22" s="19">
        <f>(2927/$H$15)*100</f>
        <v>15.996283746857582</v>
      </c>
      <c r="I22" s="7">
        <v>11.86</v>
      </c>
      <c r="J22" s="7">
        <v>5.23</v>
      </c>
      <c r="K22" s="7">
        <v>11.95</v>
      </c>
      <c r="L22" s="7">
        <v>20.100000000000001</v>
      </c>
      <c r="M22" s="7">
        <f>(2476/M15)*100</f>
        <v>14.880701965262336</v>
      </c>
      <c r="N22" s="7">
        <v>18.98</v>
      </c>
      <c r="O22" s="7">
        <v>20.12</v>
      </c>
    </row>
    <row r="23" spans="1:15" x14ac:dyDescent="0.2">
      <c r="A23" s="13" t="s">
        <v>18</v>
      </c>
      <c r="B23" s="22">
        <v>5.9059999999999997</v>
      </c>
      <c r="C23" s="22">
        <v>6.19</v>
      </c>
      <c r="D23" s="22">
        <v>12.49</v>
      </c>
      <c r="E23" s="22">
        <v>24.79</v>
      </c>
      <c r="F23" s="7">
        <v>13.35</v>
      </c>
      <c r="G23" s="7">
        <v>9.5399999999999991</v>
      </c>
      <c r="H23" s="19">
        <f>(1785/$H$15)*100</f>
        <v>9.7551644988523343</v>
      </c>
      <c r="I23" s="7">
        <v>3.03</v>
      </c>
      <c r="J23" s="7">
        <v>5.58</v>
      </c>
      <c r="K23" s="7">
        <v>9</v>
      </c>
      <c r="L23" s="7">
        <v>4.1500000000000004</v>
      </c>
      <c r="M23" s="7">
        <f>(292/M15)*100</f>
        <v>1.7549131558386923</v>
      </c>
      <c r="N23" s="7">
        <v>6.37</v>
      </c>
      <c r="O23" s="7">
        <v>2.41</v>
      </c>
    </row>
    <row r="24" spans="1:15" x14ac:dyDescent="0.2">
      <c r="A24" s="23" t="s">
        <v>19</v>
      </c>
      <c r="B24" s="24">
        <v>12.11</v>
      </c>
      <c r="C24" s="24">
        <v>8.11</v>
      </c>
      <c r="D24" s="24">
        <v>8.68</v>
      </c>
      <c r="E24" s="24">
        <v>12.59</v>
      </c>
      <c r="F24" s="24">
        <v>18.72</v>
      </c>
      <c r="G24" s="24">
        <v>16.87</v>
      </c>
      <c r="H24" s="25">
        <f>(2603/$H$15)*100</f>
        <v>14.225598426057493</v>
      </c>
      <c r="I24" s="24">
        <v>10.72</v>
      </c>
      <c r="J24" s="24">
        <v>19.77</v>
      </c>
      <c r="K24" s="24">
        <v>15.1</v>
      </c>
      <c r="L24" s="24">
        <v>11.33</v>
      </c>
      <c r="M24" s="24">
        <f>(3479/M15)*100</f>
        <v>20.908708456037019</v>
      </c>
      <c r="N24" s="24">
        <v>8.77</v>
      </c>
      <c r="O24" s="24">
        <v>2.15</v>
      </c>
    </row>
    <row r="25" spans="1:15" ht="8.25" customHeight="1" x14ac:dyDescent="0.2">
      <c r="B25" s="7"/>
      <c r="C25" s="7"/>
      <c r="D25" s="21"/>
    </row>
    <row r="26" spans="1:15" x14ac:dyDescent="0.2">
      <c r="A26" s="26" t="s">
        <v>20</v>
      </c>
      <c r="C26" s="26"/>
      <c r="D26" s="26"/>
      <c r="E26" s="26"/>
      <c r="F26" s="26"/>
    </row>
  </sheetData>
  <mergeCells count="5">
    <mergeCell ref="A4:A5"/>
    <mergeCell ref="B4:E4"/>
    <mergeCell ref="F4:I4"/>
    <mergeCell ref="J4:M4"/>
    <mergeCell ref="N4:O4"/>
  </mergeCells>
  <pageMargins left="0.70866141732283472" right="0.74803149606299213" top="0.62992125984251968" bottom="0.98425196850393704" header="0" footer="0"/>
  <pageSetup paperSize="9" scale="85" orientation="landscape" r:id="rId1"/>
  <headerFooter alignWithMargins="0">
    <oddFooter>&amp;L&amp;"Arial,Negrita Cursiva"&amp;11Dirección Gral. de Estadísticas y Censo
Provincia de Salta&amp;R&amp;"Arial,Negrita Cursiva"&amp;11Anuario Estadístico 
2022 - Avance 2023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3-6-5-2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miranda.david73@hotmail.com</cp:lastModifiedBy>
  <dcterms:created xsi:type="dcterms:W3CDTF">2024-02-06T14:23:11Z</dcterms:created>
  <dcterms:modified xsi:type="dcterms:W3CDTF">2024-03-15T14:23:42Z</dcterms:modified>
</cp:coreProperties>
</file>